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<sst xmlns="http://schemas.openxmlformats.org/spreadsheetml/2006/main" count="87" uniqueCount="61">
  <si>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</si>
  <si>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</si>
  <si>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</si>
  <si>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</si>
  <si>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</si>
  <si>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</si>
  <si>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</si>
  <si>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</si>
  <si>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</si>
  <si>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</si>
  <si>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</si>
  <si>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</si>
  <si>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</si>
  <si>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</si>
  <si>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</si>
  <si>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</si>
  <si>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</si>
  <si>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</si>
  <si>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</si>
  <si>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</si>
  <si>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"GIOVANNI XXIII"</t>
  </si>
  <si>
    <t>84045 ALTAVILLA SILENTINA (SA) PIAZZA DON GIUSTINO RUSSOLILLO C.F. 91027300655 C.M. SAIC83300P</t>
  </si>
  <si>
    <t>PA 55 del 31/12/2016</t>
  </si>
  <si>
    <t>8717024121 del 27/01/2017</t>
  </si>
  <si>
    <t>PA 53 del 31/12/2016</t>
  </si>
  <si>
    <t>6/PA del 13/02/2017</t>
  </si>
  <si>
    <t>8717055999 del 21/02/2017</t>
  </si>
  <si>
    <t>PA 54 del 31/12/2016</t>
  </si>
  <si>
    <t>PA1 / A del 30/01/2017</t>
  </si>
  <si>
    <t>11/0000114 del 31/01/2017</t>
  </si>
  <si>
    <t>FATTPA 2_17 del 14/02/2017</t>
  </si>
  <si>
    <t>V3-4040 del 16/02/2017</t>
  </si>
  <si>
    <t>V3-4821 del 22/02/2017</t>
  </si>
  <si>
    <t>33/PA del 03/03/2017</t>
  </si>
  <si>
    <t>11/0000666 del 28/02/2017</t>
  </si>
  <si>
    <t>11/20001212 DEL 31/03/2017</t>
  </si>
  <si>
    <t>8717099645 DEL 06/04/2017</t>
  </si>
  <si>
    <t>15/PA DEL 31/03/2017</t>
  </si>
  <si>
    <t>21/PA DEL 10/04/2017</t>
  </si>
  <si>
    <t>10/PA DEL 24/03/2017</t>
  </si>
  <si>
    <t>PA19 DEL 06/04/2017</t>
  </si>
  <si>
    <t>PA18 DEL 06/04/2017</t>
  </si>
  <si>
    <t>PA20 DEL 08/04/2017</t>
  </si>
  <si>
    <t>11/202001678  DEL 30/04/2017</t>
  </si>
  <si>
    <t>871722916 DEL 02/05/2017</t>
  </si>
  <si>
    <t>72 DEL 29/04/2017</t>
  </si>
  <si>
    <t>96 DEL 12/05/2017</t>
  </si>
  <si>
    <t>PA27 DEL 02/05/2017</t>
  </si>
  <si>
    <t>PA26 DEL 02/05/2017</t>
  </si>
  <si>
    <t>PA28 DEL 02/05/2017</t>
  </si>
  <si>
    <t>PA29 DEL 02/05/2017</t>
  </si>
  <si>
    <t>PA30 DEL 10/05/2017</t>
  </si>
  <si>
    <t>PA32 DEL 10/05/2017</t>
  </si>
  <si>
    <t>9/2017 DEL 15/05/2017</t>
  </si>
  <si>
    <t>4APA DEL 05/05/2017</t>
  </si>
  <si>
    <t>51/PA DEL 18/05/2017</t>
  </si>
  <si>
    <t>11/0002320 DEL 31/05/2017</t>
  </si>
  <si>
    <t>87171489289 DEL 15/06/2017</t>
  </si>
  <si>
    <t>173 DEL 31/05/2017</t>
  </si>
  <si>
    <t>5/2017 DEL 10/04/2017</t>
  </si>
  <si>
    <t>8717175073 DEL 13/06/2017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</si>
</sst>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0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43" t="s">
        <v>1</v>
      </c>
      <c r="B7" s="44"/>
      <c r="C7" s="44"/>
      <c r="D7" s="44"/>
      <c r="E7" s="44"/>
      <c r="F7" s="45"/>
    </row>
    <row r="8" spans="1:6" ht="27" customHeight="1">
      <c r="A8" s="43" t="s">
        <v>12</v>
      </c>
      <c r="B8" s="44"/>
      <c r="C8" s="44"/>
      <c r="D8" s="44"/>
      <c r="E8" s="44"/>
      <c r="F8" s="45"/>
    </row>
    <row r="9" spans="1:6" ht="30.75" customHeight="1">
      <c r="A9" s="31" t="s">
        <v>0</v>
      </c>
      <c r="B9" s="32"/>
      <c r="C9" s="42" t="s">
        <v>6</v>
      </c>
      <c r="D9" s="32"/>
      <c r="E9" s="33" t="s">
        <v>13</v>
      </c>
      <c r="F9" s="34"/>
    </row>
    <row r="10" spans="1:6" ht="29.25" customHeight="1" thickBot="1">
      <c r="A10" s="48">
        <f>SUM(B16:B19)</f>
        <v>41</v>
      </c>
      <c r="B10" s="40"/>
      <c r="C10" s="39">
        <f>SUM(C16:D19)</f>
        <v>63472.97999999999</v>
      </c>
      <c r="D10" s="40"/>
      <c r="E10" s="49">
        <f>('Trimestre 1'!H1+'Trimestre 2'!H1+'Trimestre 3'!H1+'Trimestre 4'!H1)/C10</f>
        <v>-29.93397789106484</v>
      </c>
      <c r="F10" s="50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1" t="s">
        <v>2</v>
      </c>
      <c r="B13" s="52"/>
      <c r="C13" s="52"/>
      <c r="D13" s="52"/>
      <c r="E13" s="52"/>
      <c r="F13" s="53"/>
    </row>
    <row r="14" spans="1:6" ht="27" customHeight="1">
      <c r="A14" s="43" t="s">
        <v>3</v>
      </c>
      <c r="B14" s="44"/>
      <c r="C14" s="44"/>
      <c r="D14" s="44"/>
      <c r="E14" s="44"/>
      <c r="F14" s="45"/>
    </row>
    <row r="15" spans="1:12" ht="46.5" customHeight="1">
      <c r="A15" s="21" t="s">
        <v>4</v>
      </c>
      <c r="B15" s="27" t="s">
        <v>0</v>
      </c>
      <c r="C15" s="42" t="s">
        <v>6</v>
      </c>
      <c r="D15" s="32"/>
      <c r="E15" s="46" t="s">
        <v>14</v>
      </c>
      <c r="F15" s="4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15</v>
      </c>
      <c r="C16" s="29">
        <f>'Trimestre 1'!B1</f>
        <v>19830.699999999997</v>
      </c>
      <c r="D16" s="41"/>
      <c r="E16" s="29">
        <f>'Trimestre 1'!G1</f>
        <v>-27.536327008123774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26</v>
      </c>
      <c r="C17" s="29">
        <f>'Trimestre 2'!B1</f>
        <v>43642.27999999999</v>
      </c>
      <c r="D17" s="41"/>
      <c r="E17" s="29">
        <f>'Trimestre 2'!G1</f>
        <v>-31.02345111208673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29">
        <f>'Trimestre 3'!B1</f>
        <v>0</v>
      </c>
      <c r="D18" s="41"/>
      <c r="E18" s="29">
        <f>'Trimestre 3'!G1</f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6">
        <f>'Trimestre 4'!B1</f>
        <v>0</v>
      </c>
      <c r="D19" s="38"/>
      <c r="E19" s="36">
        <f>'Trimestre 4'!G1</f>
        <v>0</v>
      </c>
      <c r="F19" s="37"/>
    </row>
    <row r="20" spans="1:6" ht="46.5" customHeight="1">
      <c r="A20" s="11"/>
      <c r="B20" s="12"/>
      <c r="C20" s="35"/>
      <c r="D20" s="35"/>
      <c r="E20" s="12"/>
      <c r="F20" s="12"/>
    </row>
  </sheetData>
  <sheetProtection/>
  <mergeCells count="21">
    <mergeCell ref="A13:F13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9">
      <selection activeCell="C13" sqref="C13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19830.699999999997</v>
      </c>
      <c r="C1">
        <f>COUNTA(A4:A203)</f>
        <v>15</v>
      </c>
      <c r="G1" s="20">
        <f>IF(B1&lt;&gt;0,H1/B1,0)</f>
        <v>-27.536327008123774</v>
      </c>
      <c r="H1" s="19">
        <f>SUM(H4:H195)</f>
        <v>-546064.64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363.64</v>
      </c>
      <c r="C4" s="17">
        <v>42735</v>
      </c>
      <c r="D4" s="17">
        <v>42766</v>
      </c>
      <c r="E4" s="17"/>
      <c r="F4" s="17"/>
      <c r="G4" s="1">
        <f>D4-C4-(F4-E4)</f>
        <v>31</v>
      </c>
      <c r="H4" s="16">
        <f>B4*G4</f>
        <v>11272.84</v>
      </c>
    </row>
    <row r="5" spans="1:8" ht="15">
      <c r="A5" s="28" t="s">
        <v>23</v>
      </c>
      <c r="B5" s="16">
        <v>5.87</v>
      </c>
      <c r="C5" s="17">
        <v>42792</v>
      </c>
      <c r="D5" s="17">
        <v>42766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-152.62</v>
      </c>
    </row>
    <row r="6" spans="1:8" ht="15">
      <c r="A6" s="28" t="s">
        <v>24</v>
      </c>
      <c r="B6" s="16">
        <v>381.82</v>
      </c>
      <c r="C6" s="17">
        <v>42735</v>
      </c>
      <c r="D6" s="17">
        <v>42796</v>
      </c>
      <c r="E6" s="17"/>
      <c r="F6" s="17"/>
      <c r="G6" s="1">
        <f t="shared" si="0"/>
        <v>61</v>
      </c>
      <c r="H6" s="16">
        <f t="shared" si="1"/>
        <v>23291.02</v>
      </c>
    </row>
    <row r="7" spans="1:8" ht="15">
      <c r="A7" s="28" t="s">
        <v>25</v>
      </c>
      <c r="B7" s="16">
        <v>54.6</v>
      </c>
      <c r="C7" s="17">
        <v>42809</v>
      </c>
      <c r="D7" s="17">
        <v>42796</v>
      </c>
      <c r="E7" s="17"/>
      <c r="F7" s="17"/>
      <c r="G7" s="1">
        <f t="shared" si="0"/>
        <v>-13</v>
      </c>
      <c r="H7" s="16">
        <f t="shared" si="1"/>
        <v>-709.8000000000001</v>
      </c>
    </row>
    <row r="8" spans="1:8" ht="15">
      <c r="A8" s="28" t="s">
        <v>25</v>
      </c>
      <c r="B8" s="16">
        <v>15.4</v>
      </c>
      <c r="C8" s="17">
        <v>42809</v>
      </c>
      <c r="D8" s="17">
        <v>42796</v>
      </c>
      <c r="E8" s="17"/>
      <c r="F8" s="17"/>
      <c r="G8" s="1">
        <f t="shared" si="0"/>
        <v>-13</v>
      </c>
      <c r="H8" s="16">
        <f t="shared" si="1"/>
        <v>-200.20000000000002</v>
      </c>
    </row>
    <row r="9" spans="1:8" ht="15">
      <c r="A9" s="28" t="s">
        <v>26</v>
      </c>
      <c r="B9" s="16">
        <v>36.24</v>
      </c>
      <c r="C9" s="17">
        <v>42817</v>
      </c>
      <c r="D9" s="17">
        <v>42796</v>
      </c>
      <c r="E9" s="17"/>
      <c r="F9" s="17"/>
      <c r="G9" s="1">
        <f t="shared" si="0"/>
        <v>-21</v>
      </c>
      <c r="H9" s="16">
        <f t="shared" si="1"/>
        <v>-761.0400000000001</v>
      </c>
    </row>
    <row r="10" spans="1:8" ht="15">
      <c r="A10" s="28" t="s">
        <v>27</v>
      </c>
      <c r="B10" s="16">
        <v>572.73</v>
      </c>
      <c r="C10" s="17">
        <v>42735</v>
      </c>
      <c r="D10" s="17">
        <v>42796</v>
      </c>
      <c r="E10" s="17"/>
      <c r="F10" s="17"/>
      <c r="G10" s="1">
        <f t="shared" si="0"/>
        <v>61</v>
      </c>
      <c r="H10" s="16">
        <f t="shared" si="1"/>
        <v>34936.53</v>
      </c>
    </row>
    <row r="11" spans="1:8" ht="15">
      <c r="A11" s="28" t="s">
        <v>28</v>
      </c>
      <c r="B11" s="16">
        <v>460.23</v>
      </c>
      <c r="C11" s="17">
        <v>42765</v>
      </c>
      <c r="D11" s="17">
        <v>42796</v>
      </c>
      <c r="E11" s="17"/>
      <c r="F11" s="17"/>
      <c r="G11" s="1">
        <f t="shared" si="0"/>
        <v>31</v>
      </c>
      <c r="H11" s="16">
        <f t="shared" si="1"/>
        <v>14267.130000000001</v>
      </c>
    </row>
    <row r="12" spans="1:8" ht="15">
      <c r="A12" s="28" t="s">
        <v>29</v>
      </c>
      <c r="B12" s="16">
        <v>8077.74</v>
      </c>
      <c r="C12" s="17">
        <v>42825</v>
      </c>
      <c r="D12" s="17">
        <v>42796</v>
      </c>
      <c r="E12" s="17"/>
      <c r="F12" s="17"/>
      <c r="G12" s="1">
        <f t="shared" si="0"/>
        <v>-29</v>
      </c>
      <c r="H12" s="16">
        <f t="shared" si="1"/>
        <v>-234254.46</v>
      </c>
    </row>
    <row r="13" spans="1:8" ht="15">
      <c r="A13" s="28" t="s">
        <v>30</v>
      </c>
      <c r="B13" s="16">
        <v>311.47</v>
      </c>
      <c r="C13" s="17">
        <v>42780</v>
      </c>
      <c r="D13" s="17">
        <v>42796</v>
      </c>
      <c r="E13" s="17"/>
      <c r="F13" s="17"/>
      <c r="G13" s="1">
        <f t="shared" si="0"/>
        <v>16</v>
      </c>
      <c r="H13" s="16">
        <f t="shared" si="1"/>
        <v>4983.52</v>
      </c>
    </row>
    <row r="14" spans="1:8" ht="15">
      <c r="A14" s="28" t="s">
        <v>31</v>
      </c>
      <c r="B14" s="16">
        <v>1041.76</v>
      </c>
      <c r="C14" s="17">
        <v>42821</v>
      </c>
      <c r="D14" s="17">
        <v>42796</v>
      </c>
      <c r="E14" s="17"/>
      <c r="F14" s="17"/>
      <c r="G14" s="1">
        <f t="shared" si="0"/>
        <v>-25</v>
      </c>
      <c r="H14" s="16">
        <f t="shared" si="1"/>
        <v>-26044</v>
      </c>
    </row>
    <row r="15" spans="1:8" ht="15">
      <c r="A15" s="28" t="s">
        <v>32</v>
      </c>
      <c r="B15" s="16">
        <v>51.46</v>
      </c>
      <c r="C15" s="17">
        <v>42827</v>
      </c>
      <c r="D15" s="17">
        <v>42796</v>
      </c>
      <c r="E15" s="17"/>
      <c r="F15" s="17"/>
      <c r="G15" s="1">
        <f t="shared" si="0"/>
        <v>-31</v>
      </c>
      <c r="H15" s="16">
        <f t="shared" si="1"/>
        <v>-1595.26</v>
      </c>
    </row>
    <row r="16" spans="1:8" ht="15">
      <c r="A16" s="28" t="s">
        <v>33</v>
      </c>
      <c r="B16" s="16">
        <v>380</v>
      </c>
      <c r="C16" s="17">
        <v>42828</v>
      </c>
      <c r="D16" s="17">
        <v>42808</v>
      </c>
      <c r="E16" s="17"/>
      <c r="F16" s="17"/>
      <c r="G16" s="1">
        <f t="shared" si="0"/>
        <v>-20</v>
      </c>
      <c r="H16" s="16">
        <f t="shared" si="1"/>
        <v>-7600</v>
      </c>
    </row>
    <row r="17" spans="1:8" ht="15">
      <c r="A17" s="28" t="s">
        <v>34</v>
      </c>
      <c r="B17" s="16">
        <v>8077.74</v>
      </c>
      <c r="C17" s="17">
        <v>42853</v>
      </c>
      <c r="D17" s="17">
        <v>42808</v>
      </c>
      <c r="E17" s="17"/>
      <c r="F17" s="17"/>
      <c r="G17" s="1">
        <f t="shared" si="0"/>
        <v>-45</v>
      </c>
      <c r="H17" s="16">
        <f t="shared" si="1"/>
        <v>-363498.3</v>
      </c>
    </row>
    <row r="18" spans="1:8" ht="15">
      <c r="A18" s="28" t="s">
        <v>34</v>
      </c>
      <c r="B18" s="16">
        <v>0</v>
      </c>
      <c r="C18" s="17">
        <v>42853</v>
      </c>
      <c r="D18" s="17">
        <v>42808</v>
      </c>
      <c r="E18" s="17"/>
      <c r="F18" s="17"/>
      <c r="G18" s="1">
        <f t="shared" si="0"/>
        <v>-45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43642.27999999999</v>
      </c>
      <c r="C1">
        <f>COUNTA(A4:A203)</f>
        <v>26</v>
      </c>
      <c r="G1" s="20">
        <f>IF(B1&lt;&gt;0,H1/B1,0)</f>
        <v>-31.02345111208673</v>
      </c>
      <c r="H1" s="19">
        <f>SUM(H4:H195)</f>
        <v>-1353934.1400000001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35</v>
      </c>
      <c r="B4" s="16">
        <v>8077.74</v>
      </c>
      <c r="C4" s="17">
        <v>42886</v>
      </c>
      <c r="D4" s="17">
        <v>42849</v>
      </c>
      <c r="E4" s="17"/>
      <c r="F4" s="17"/>
      <c r="G4" s="1">
        <f>D4-C4-(F4-E4)</f>
        <v>-37</v>
      </c>
      <c r="H4" s="16">
        <f>B4*G4</f>
        <v>-298876.38</v>
      </c>
    </row>
    <row r="5" spans="1:8" ht="15">
      <c r="A5" s="28" t="s">
        <v>36</v>
      </c>
      <c r="B5" s="16">
        <v>56.64</v>
      </c>
      <c r="C5" s="17">
        <v>42861</v>
      </c>
      <c r="D5" s="17">
        <v>42829</v>
      </c>
      <c r="E5" s="17"/>
      <c r="F5" s="17"/>
      <c r="G5" s="1">
        <f aca="true" t="shared" si="0" ref="G5:G68">D5-C5-(F5-E5)</f>
        <v>-32</v>
      </c>
      <c r="H5" s="16">
        <f aca="true" t="shared" si="1" ref="H5:H68">B5*G5</f>
        <v>-1812.48</v>
      </c>
    </row>
    <row r="6" spans="1:8" ht="15">
      <c r="A6" s="28" t="s">
        <v>37</v>
      </c>
      <c r="B6" s="16">
        <v>416</v>
      </c>
      <c r="C6" s="17">
        <v>42855</v>
      </c>
      <c r="D6" s="17">
        <v>42849</v>
      </c>
      <c r="E6" s="17"/>
      <c r="F6" s="17"/>
      <c r="G6" s="1">
        <f t="shared" si="0"/>
        <v>-6</v>
      </c>
      <c r="H6" s="16">
        <f t="shared" si="1"/>
        <v>-2496</v>
      </c>
    </row>
    <row r="7" spans="1:8" ht="15">
      <c r="A7" s="28" t="s">
        <v>38</v>
      </c>
      <c r="B7" s="16">
        <v>840</v>
      </c>
      <c r="C7" s="17">
        <v>42865</v>
      </c>
      <c r="D7" s="17">
        <v>42849</v>
      </c>
      <c r="E7" s="17"/>
      <c r="F7" s="17"/>
      <c r="G7" s="1">
        <f t="shared" si="0"/>
        <v>-16</v>
      </c>
      <c r="H7" s="16">
        <f t="shared" si="1"/>
        <v>-13440</v>
      </c>
    </row>
    <row r="8" spans="1:8" ht="15">
      <c r="A8" s="28" t="s">
        <v>39</v>
      </c>
      <c r="B8" s="16">
        <v>1430</v>
      </c>
      <c r="C8" s="17">
        <v>42849</v>
      </c>
      <c r="D8" s="17">
        <v>42849</v>
      </c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 t="s">
        <v>40</v>
      </c>
      <c r="B9" s="16">
        <v>340.91</v>
      </c>
      <c r="C9" s="17">
        <v>42861</v>
      </c>
      <c r="D9" s="17">
        <v>42849</v>
      </c>
      <c r="E9" s="17"/>
      <c r="F9" s="17"/>
      <c r="G9" s="1">
        <f t="shared" si="0"/>
        <v>-12</v>
      </c>
      <c r="H9" s="16">
        <f t="shared" si="1"/>
        <v>-4090.92</v>
      </c>
    </row>
    <row r="10" spans="1:8" ht="15">
      <c r="A10" s="28" t="s">
        <v>41</v>
      </c>
      <c r="B10" s="16">
        <v>697.52</v>
      </c>
      <c r="C10" s="17">
        <v>42861</v>
      </c>
      <c r="D10" s="17">
        <v>42849</v>
      </c>
      <c r="E10" s="17"/>
      <c r="F10" s="17"/>
      <c r="G10" s="1">
        <f t="shared" si="0"/>
        <v>-12</v>
      </c>
      <c r="H10" s="16">
        <f t="shared" si="1"/>
        <v>-8370.24</v>
      </c>
    </row>
    <row r="11" spans="1:8" ht="15">
      <c r="A11" s="28" t="s">
        <v>42</v>
      </c>
      <c r="B11" s="16">
        <v>519.89</v>
      </c>
      <c r="C11" s="17">
        <v>42863</v>
      </c>
      <c r="D11" s="17">
        <v>42849</v>
      </c>
      <c r="E11" s="17"/>
      <c r="F11" s="17"/>
      <c r="G11" s="1">
        <f t="shared" si="0"/>
        <v>-14</v>
      </c>
      <c r="H11" s="16">
        <f t="shared" si="1"/>
        <v>-7278.46</v>
      </c>
    </row>
    <row r="12" spans="1:8" ht="15">
      <c r="A12" s="28" t="s">
        <v>43</v>
      </c>
      <c r="B12" s="16">
        <v>8077.74</v>
      </c>
      <c r="C12" s="17">
        <v>42916</v>
      </c>
      <c r="D12" s="17">
        <v>42870</v>
      </c>
      <c r="E12" s="17"/>
      <c r="F12" s="17"/>
      <c r="G12" s="1">
        <f t="shared" si="0"/>
        <v>-46</v>
      </c>
      <c r="H12" s="16">
        <f t="shared" si="1"/>
        <v>-371576.04</v>
      </c>
    </row>
    <row r="13" spans="1:8" ht="15">
      <c r="A13" s="28" t="s">
        <v>44</v>
      </c>
      <c r="B13" s="16">
        <v>109.71</v>
      </c>
      <c r="C13" s="17">
        <v>42887</v>
      </c>
      <c r="D13" s="17">
        <v>42870</v>
      </c>
      <c r="E13" s="17"/>
      <c r="F13" s="17"/>
      <c r="G13" s="1">
        <f t="shared" si="0"/>
        <v>-17</v>
      </c>
      <c r="H13" s="16">
        <f t="shared" si="1"/>
        <v>-1865.07</v>
      </c>
    </row>
    <row r="14" spans="1:8" ht="15">
      <c r="A14" s="28" t="s">
        <v>45</v>
      </c>
      <c r="B14" s="16">
        <v>2277</v>
      </c>
      <c r="C14" s="17">
        <v>42884</v>
      </c>
      <c r="D14" s="17">
        <v>42870</v>
      </c>
      <c r="E14" s="17"/>
      <c r="F14" s="17"/>
      <c r="G14" s="1">
        <f t="shared" si="0"/>
        <v>-14</v>
      </c>
      <c r="H14" s="16">
        <f t="shared" si="1"/>
        <v>-31878</v>
      </c>
    </row>
    <row r="15" spans="1:8" ht="15">
      <c r="A15" s="28" t="s">
        <v>46</v>
      </c>
      <c r="B15" s="16">
        <v>6831</v>
      </c>
      <c r="C15" s="17">
        <v>42897</v>
      </c>
      <c r="D15" s="17">
        <v>42870</v>
      </c>
      <c r="E15" s="17"/>
      <c r="F15" s="17"/>
      <c r="G15" s="1">
        <f t="shared" si="0"/>
        <v>-27</v>
      </c>
      <c r="H15" s="16">
        <f t="shared" si="1"/>
        <v>-184437</v>
      </c>
    </row>
    <row r="16" spans="1:8" ht="15">
      <c r="A16" s="28" t="s">
        <v>47</v>
      </c>
      <c r="B16" s="16">
        <v>888</v>
      </c>
      <c r="C16" s="17">
        <v>42888</v>
      </c>
      <c r="D16" s="17">
        <v>42878</v>
      </c>
      <c r="E16" s="17"/>
      <c r="F16" s="17"/>
      <c r="G16" s="1">
        <f t="shared" si="0"/>
        <v>-10</v>
      </c>
      <c r="H16" s="16">
        <f t="shared" si="1"/>
        <v>-8880</v>
      </c>
    </row>
    <row r="17" spans="1:8" ht="15">
      <c r="A17" s="28" t="s">
        <v>48</v>
      </c>
      <c r="B17" s="16">
        <v>264.44</v>
      </c>
      <c r="C17" s="17">
        <v>42888</v>
      </c>
      <c r="D17" s="17">
        <v>42878</v>
      </c>
      <c r="E17" s="17"/>
      <c r="F17" s="17"/>
      <c r="G17" s="1">
        <f t="shared" si="0"/>
        <v>-10</v>
      </c>
      <c r="H17" s="16">
        <f t="shared" si="1"/>
        <v>-2644.4</v>
      </c>
    </row>
    <row r="18" spans="1:8" ht="15">
      <c r="A18" s="28" t="s">
        <v>49</v>
      </c>
      <c r="B18" s="16">
        <v>319.53</v>
      </c>
      <c r="C18" s="17">
        <v>42888</v>
      </c>
      <c r="D18" s="17">
        <v>42878</v>
      </c>
      <c r="E18" s="17"/>
      <c r="F18" s="17"/>
      <c r="G18" s="1">
        <f t="shared" si="0"/>
        <v>-10</v>
      </c>
      <c r="H18" s="16">
        <f t="shared" si="1"/>
        <v>-3195.2999999999997</v>
      </c>
    </row>
    <row r="19" spans="1:8" ht="15">
      <c r="A19" s="28" t="s">
        <v>50</v>
      </c>
      <c r="B19" s="16">
        <v>417.49</v>
      </c>
      <c r="C19" s="17">
        <v>42888</v>
      </c>
      <c r="D19" s="17">
        <v>42878</v>
      </c>
      <c r="E19" s="17"/>
      <c r="F19" s="17"/>
      <c r="G19" s="1">
        <f t="shared" si="0"/>
        <v>-10</v>
      </c>
      <c r="H19" s="16">
        <f t="shared" si="1"/>
        <v>-4174.9</v>
      </c>
    </row>
    <row r="20" spans="1:8" ht="15">
      <c r="A20" s="28" t="s">
        <v>51</v>
      </c>
      <c r="B20" s="16">
        <v>210.96</v>
      </c>
      <c r="C20" s="17">
        <v>42896</v>
      </c>
      <c r="D20" s="17">
        <v>42878</v>
      </c>
      <c r="E20" s="17"/>
      <c r="F20" s="17"/>
      <c r="G20" s="1">
        <f t="shared" si="0"/>
        <v>-18</v>
      </c>
      <c r="H20" s="16">
        <f t="shared" si="1"/>
        <v>-3797.28</v>
      </c>
    </row>
    <row r="21" spans="1:8" ht="15">
      <c r="A21" s="28" t="s">
        <v>52</v>
      </c>
      <c r="B21" s="16">
        <v>371.7</v>
      </c>
      <c r="C21" s="17">
        <v>42896</v>
      </c>
      <c r="D21" s="17">
        <v>42878</v>
      </c>
      <c r="E21" s="17"/>
      <c r="F21" s="17"/>
      <c r="G21" s="1">
        <f t="shared" si="0"/>
        <v>-18</v>
      </c>
      <c r="H21" s="16">
        <f t="shared" si="1"/>
        <v>-6690.599999999999</v>
      </c>
    </row>
    <row r="22" spans="1:8" ht="15">
      <c r="A22" s="28" t="s">
        <v>53</v>
      </c>
      <c r="B22" s="16">
        <v>381.82</v>
      </c>
      <c r="C22" s="17">
        <v>42889</v>
      </c>
      <c r="D22" s="17">
        <v>42878</v>
      </c>
      <c r="E22" s="17"/>
      <c r="F22" s="17"/>
      <c r="G22" s="1">
        <f t="shared" si="0"/>
        <v>-11</v>
      </c>
      <c r="H22" s="16">
        <f t="shared" si="1"/>
        <v>-4200.0199999999995</v>
      </c>
    </row>
    <row r="23" spans="1:8" ht="15">
      <c r="A23" s="28" t="s">
        <v>54</v>
      </c>
      <c r="B23" s="16">
        <v>1635</v>
      </c>
      <c r="C23" s="17">
        <v>42891</v>
      </c>
      <c r="D23" s="17">
        <v>42878</v>
      </c>
      <c r="E23" s="17"/>
      <c r="F23" s="17"/>
      <c r="G23" s="1">
        <f t="shared" si="0"/>
        <v>-13</v>
      </c>
      <c r="H23" s="16">
        <f t="shared" si="1"/>
        <v>-21255</v>
      </c>
    </row>
    <row r="24" spans="1:8" ht="15">
      <c r="A24" s="28" t="s">
        <v>55</v>
      </c>
      <c r="B24" s="16">
        <v>520</v>
      </c>
      <c r="C24" s="17">
        <v>42904</v>
      </c>
      <c r="D24" s="17">
        <v>42901</v>
      </c>
      <c r="E24" s="17"/>
      <c r="F24" s="17"/>
      <c r="G24" s="1">
        <f t="shared" si="0"/>
        <v>-3</v>
      </c>
      <c r="H24" s="16">
        <f t="shared" si="1"/>
        <v>-1560</v>
      </c>
    </row>
    <row r="25" spans="1:8" ht="15">
      <c r="A25" s="28" t="s">
        <v>56</v>
      </c>
      <c r="B25" s="16">
        <v>8077.74</v>
      </c>
      <c r="C25" s="17">
        <v>42947</v>
      </c>
      <c r="D25" s="17">
        <v>42901</v>
      </c>
      <c r="E25" s="17"/>
      <c r="F25" s="17"/>
      <c r="G25" s="1">
        <f t="shared" si="0"/>
        <v>-46</v>
      </c>
      <c r="H25" s="16">
        <f t="shared" si="1"/>
        <v>-371576.04</v>
      </c>
    </row>
    <row r="26" spans="1:8" ht="15">
      <c r="A26" s="28" t="s">
        <v>57</v>
      </c>
      <c r="B26" s="16">
        <v>79.99</v>
      </c>
      <c r="C26" s="17">
        <v>42908</v>
      </c>
      <c r="D26" s="17">
        <v>42901</v>
      </c>
      <c r="E26" s="17"/>
      <c r="F26" s="17"/>
      <c r="G26" s="1">
        <f t="shared" si="0"/>
        <v>-7</v>
      </c>
      <c r="H26" s="16">
        <f t="shared" si="1"/>
        <v>-559.93</v>
      </c>
    </row>
    <row r="27" spans="1:8" ht="15">
      <c r="A27" s="28" t="s">
        <v>58</v>
      </c>
      <c r="B27" s="16">
        <v>476</v>
      </c>
      <c r="C27" s="17">
        <v>42916</v>
      </c>
      <c r="D27" s="17">
        <v>42901</v>
      </c>
      <c r="E27" s="17"/>
      <c r="F27" s="17"/>
      <c r="G27" s="1">
        <f t="shared" si="0"/>
        <v>-15</v>
      </c>
      <c r="H27" s="16">
        <f t="shared" si="1"/>
        <v>-7140</v>
      </c>
    </row>
    <row r="28" spans="1:8" ht="15">
      <c r="A28" s="28" t="s">
        <v>59</v>
      </c>
      <c r="B28" s="16">
        <v>265.2</v>
      </c>
      <c r="C28" s="17">
        <v>42865</v>
      </c>
      <c r="D28" s="17">
        <v>42901</v>
      </c>
      <c r="E28" s="17"/>
      <c r="F28" s="17"/>
      <c r="G28" s="1">
        <f t="shared" si="0"/>
        <v>36</v>
      </c>
      <c r="H28" s="16">
        <f t="shared" si="1"/>
        <v>9547.199999999999</v>
      </c>
    </row>
    <row r="29" spans="1:8" ht="15">
      <c r="A29" s="28" t="s">
        <v>60</v>
      </c>
      <c r="B29" s="16">
        <v>60.26</v>
      </c>
      <c r="C29" s="17">
        <v>42929</v>
      </c>
      <c r="D29" s="17">
        <v>42901</v>
      </c>
      <c r="E29" s="17"/>
      <c r="F29" s="17"/>
      <c r="G29" s="1">
        <f t="shared" si="0"/>
        <v>-28</v>
      </c>
      <c r="H29" s="16">
        <f t="shared" si="1"/>
        <v>-1687.28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2017-09-13T11:21:38Z</dcterms:modified>
  <cp:category/>
  <cp:version/>
  <cp:contentType/>
  <cp:contentStatus/>
</cp:coreProperties>
</file>